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DDE8D9EE-D680-4AB2-AFE6-C0B8549AFC2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F15" i="1"/>
  <c r="F14" i="1"/>
  <c r="F13" i="1"/>
  <c r="F12" i="1"/>
  <c r="F11" i="1"/>
  <c r="F10" i="1"/>
  <c r="F9" i="1"/>
  <c r="F8" i="1"/>
  <c r="F7" i="1"/>
  <c r="F6" i="1"/>
  <c r="F5" i="1"/>
  <c r="F4" i="1"/>
  <c r="D19" i="1"/>
  <c r="I10" i="1"/>
  <c r="I9" i="1"/>
  <c r="I8" i="1"/>
  <c r="I7" i="1"/>
  <c r="I6" i="1"/>
  <c r="I4" i="1"/>
  <c r="I5" i="1"/>
  <c r="H19" i="1" l="1"/>
  <c r="G19" i="1"/>
  <c r="I14" i="1" l="1"/>
  <c r="I12" i="1"/>
  <c r="I11" i="1"/>
  <c r="B23" i="1"/>
  <c r="I30" i="1" l="1"/>
  <c r="H30" i="1"/>
  <c r="G30" i="1"/>
  <c r="I18" i="1"/>
  <c r="I17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<sst xmlns="http://schemas.openxmlformats.org/spreadsheetml/2006/main" count="62" uniqueCount="54">
  <si>
    <t xml:space="preserve">GİDEN :  ALİ GÜLER </t>
  </si>
  <si>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</si>
  <si>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</si>
  <si>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</si>
  <si>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</si>
  <si>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</si>
  <si>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</si>
  <si>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</si>
  <si>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</si>
  <si>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</si>
  <si>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</si>
  <si>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</si>
  <si>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</si>
  <si>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</si>
  <si>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</si>
  <si>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</si>
  <si>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</si>
  <si>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</si>
  <si>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</si>
  <si>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</si>
  <si>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</si>
  <si>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</si>
  <si>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</si>
  <si>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</si>
  <si>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SİGARA</t>
  </si>
  <si>
    <t>YOL PRİMİ</t>
  </si>
  <si>
    <t>CİRO</t>
  </si>
  <si>
    <t>YOL AVANSI</t>
  </si>
  <si>
    <t>HAVALE</t>
  </si>
  <si>
    <t>ÖDENECEK GÜN</t>
  </si>
  <si>
    <t>TESLİM OLACAK PARA</t>
  </si>
  <si>
    <t>HARCAMA</t>
  </si>
  <si>
    <t>KOZAKLI</t>
  </si>
  <si>
    <t>HAFTA İÇİ</t>
  </si>
  <si>
    <t>MUSTAFA KARATAŞ</t>
  </si>
  <si>
    <t>YOL HARİÇ GELEN NAKİT</t>
  </si>
  <si>
    <t>SU VE ÇAY</t>
  </si>
  <si>
    <t>TOPLAM TESLİM OLACAK NAKİT</t>
  </si>
  <si>
    <t xml:space="preserve">18 / OCAK / 2021     -- EGE-- </t>
  </si>
  <si>
    <t>BAYTARLAR</t>
  </si>
  <si>
    <t>YARDIMCI</t>
  </si>
  <si>
    <t>FERİT RODOS</t>
  </si>
  <si>
    <t>İBRAHİM BAĞCI</t>
  </si>
  <si>
    <t>ZİRVE ÇATI &amp; ZAFER EFE</t>
  </si>
  <si>
    <t>ALBAYRAK NALBURİYE</t>
  </si>
  <si>
    <t xml:space="preserve"> HAFTA İÇİ</t>
  </si>
  <si>
    <t>SENET GÖNDERECEK</t>
  </si>
  <si>
    <t>ÇEKKAŞ</t>
  </si>
  <si>
    <t>ALİ MUSTAFA ÖZDEMİR</t>
  </si>
  <si>
    <t>MEHMET KANAT</t>
  </si>
  <si>
    <t>ALİ GÜLER</t>
  </si>
  <si>
    <t>KENAN YILDIRIM</t>
  </si>
  <si>
    <t>ŞOFÖR</t>
  </si>
  <si>
    <t>FABRİKA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</si>
</sst>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1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3" borderId="9" xfId="0" applyFont="1" applyFill="1" applyBorder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Alignment="1">
      <alignment horizontal="left"/>
    </xf>
    <xf numFmtId="0" fontId="2" fillId="0" borderId="0" xfId="0" applyFont="1"/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topLeftCell="A17" zoomScaleNormal="100" workbookViewId="0">
      <pane ySplit="1440" activePane="bottomLeft"/>
      <selection activeCell="A17" sqref="A1:A1048576"/>
      <selection pane="bottomLeft"/>
    </sheetView>
  </sheetViews>
  <sheetFormatPr defaultRowHeight="15" x14ac:dyDescent="0.25"/>
  <cols>
    <col min="1" max="1" width="39.140625" customWidth="1"/>
    <col min="2" max="2" width="14.5703125" bestFit="1" customWidth="1"/>
    <col min="3" max="3" width="13.140625" bestFit="1" customWidth="1"/>
    <col min="4" max="4" width="15.85546875" bestFit="1" customWidth="1"/>
    <col min="5" max="5" width="5.5703125" customWidth="1"/>
    <col min="6" max="6" width="28.28515625" bestFit="1" customWidth="1"/>
    <col min="7" max="7" width="17.5703125" customWidth="1"/>
    <col min="8" max="8" width="15.85546875" bestFit="1" customWidth="1"/>
    <col min="9" max="9" width="14.85546875" bestFit="1" customWidth="1"/>
    <col min="10" max="10" width="24.28515625" bestFit="1" customWidth="1"/>
  </cols>
  <sheetData>
    <row r="1" spans="1:10" ht="19.5" thickBot="1" x14ac:dyDescent="0.35">
      <c r="A1" s="1" t="s">
        <v>0</v>
      </c>
      <c r="B1" s="78" t="s">
        <v>38</v>
      </c>
      <c r="C1" s="78"/>
      <c r="D1" s="79"/>
      <c r="E1" s="2"/>
      <c r="F1" s="56" t="s">
        <v>1</v>
      </c>
      <c r="G1" s="57"/>
      <c r="H1" s="58" t="s">
        <v>2</v>
      </c>
      <c r="I1" s="59">
        <v>44214</v>
      </c>
      <c r="J1" s="60"/>
    </row>
    <row r="2" spans="1:10" ht="18.75" x14ac:dyDescent="0.25">
      <c r="A2" s="80" t="s">
        <v>3</v>
      </c>
      <c r="B2" s="81"/>
      <c r="C2" s="81"/>
      <c r="D2" s="82"/>
      <c r="F2" s="83" t="s">
        <v>4</v>
      </c>
      <c r="G2" s="83"/>
      <c r="H2" s="83"/>
      <c r="I2" s="83"/>
      <c r="J2" s="67" t="s">
        <v>29</v>
      </c>
    </row>
    <row r="3" spans="1:10" ht="18.75" x14ac:dyDescent="0.3">
      <c r="A3" s="3" t="s">
        <v>5</v>
      </c>
      <c r="B3" s="4" t="s">
        <v>6</v>
      </c>
      <c r="C3" s="4" t="s">
        <v>7</v>
      </c>
      <c r="D3" s="5" t="s">
        <v>26</v>
      </c>
      <c r="E3" s="6"/>
      <c r="F3" s="4" t="s">
        <v>8</v>
      </c>
      <c r="G3" s="4" t="s">
        <v>9</v>
      </c>
      <c r="H3" s="4" t="s">
        <v>28</v>
      </c>
      <c r="I3" s="4" t="s">
        <v>10</v>
      </c>
      <c r="J3" s="60"/>
    </row>
    <row r="4" spans="1:10" ht="18.75" x14ac:dyDescent="0.3">
      <c r="A4" s="7" t="s">
        <v>39</v>
      </c>
      <c r="B4" s="54">
        <v>44209</v>
      </c>
      <c r="C4" s="8"/>
      <c r="D4" s="9">
        <v>4565</v>
      </c>
      <c r="E4" s="6"/>
      <c r="F4" s="7" t="str">
        <f>A4</f>
        <v>BAYTARLAR</v>
      </c>
      <c r="G4" s="10">
        <v>4565</v>
      </c>
      <c r="H4" s="11"/>
      <c r="I4" s="61">
        <f t="shared" ref="I4" si="0">D4-G4-H4</f>
        <v>0</v>
      </c>
      <c r="J4" s="57"/>
    </row>
    <row r="5" spans="1:10" ht="18.75" x14ac:dyDescent="0.3">
      <c r="A5" s="7" t="s">
        <v>43</v>
      </c>
      <c r="B5" s="54">
        <v>44209</v>
      </c>
      <c r="C5" s="8"/>
      <c r="D5" s="9">
        <v>2350</v>
      </c>
      <c r="E5" s="6"/>
      <c r="F5" s="7" t="str">
        <f t="shared" ref="F5:F15" si="1">A5</f>
        <v>ZİRVE ÇATI &amp; ZAFER EFE</v>
      </c>
      <c r="G5" s="10">
        <v>1000</v>
      </c>
      <c r="H5" s="12"/>
      <c r="I5" s="61">
        <f>D5-G5-H5</f>
        <v>1350</v>
      </c>
      <c r="J5" s="57" t="s">
        <v>45</v>
      </c>
    </row>
    <row r="6" spans="1:10" ht="18.75" x14ac:dyDescent="0.3">
      <c r="A6" s="7" t="s">
        <v>40</v>
      </c>
      <c r="B6" s="54">
        <v>44209</v>
      </c>
      <c r="C6" s="8"/>
      <c r="D6" s="9">
        <v>0</v>
      </c>
      <c r="E6" s="6"/>
      <c r="F6" s="7" t="str">
        <f t="shared" si="1"/>
        <v>YARDIMCI</v>
      </c>
      <c r="G6" s="10"/>
      <c r="H6" s="12"/>
      <c r="I6" s="61">
        <f t="shared" ref="I6:I10" si="2">D6-G6-H6</f>
        <v>0</v>
      </c>
      <c r="J6" s="57" t="s">
        <v>46</v>
      </c>
    </row>
    <row r="7" spans="1:10" ht="18.75" x14ac:dyDescent="0.3">
      <c r="A7" s="7" t="s">
        <v>32</v>
      </c>
      <c r="B7" s="54">
        <v>44209</v>
      </c>
      <c r="C7" s="8"/>
      <c r="D7" s="9">
        <v>1175</v>
      </c>
      <c r="E7" s="6"/>
      <c r="F7" s="7" t="str">
        <f t="shared" si="1"/>
        <v>KOZAKLI</v>
      </c>
      <c r="G7" s="55">
        <v>1175</v>
      </c>
      <c r="H7" s="12"/>
      <c r="I7" s="61">
        <f t="shared" si="2"/>
        <v>0</v>
      </c>
      <c r="J7" s="57"/>
    </row>
    <row r="8" spans="1:10" ht="18.75" x14ac:dyDescent="0.3">
      <c r="A8" s="7" t="s">
        <v>44</v>
      </c>
      <c r="B8" s="54">
        <v>44209</v>
      </c>
      <c r="C8" s="8"/>
      <c r="D8" s="9">
        <v>1607.75</v>
      </c>
      <c r="E8" s="6"/>
      <c r="F8" s="7" t="str">
        <f t="shared" si="1"/>
        <v>ALBAYRAK NALBURİYE</v>
      </c>
      <c r="G8" s="55"/>
      <c r="H8" s="11"/>
      <c r="I8" s="61">
        <f t="shared" si="2"/>
        <v>1607.75</v>
      </c>
      <c r="J8" s="57" t="s">
        <v>33</v>
      </c>
    </row>
    <row r="9" spans="1:10" ht="18.75" x14ac:dyDescent="0.3">
      <c r="A9" s="7" t="s">
        <v>41</v>
      </c>
      <c r="B9" s="54">
        <v>44209</v>
      </c>
      <c r="C9" s="8"/>
      <c r="D9" s="9">
        <v>5162.5</v>
      </c>
      <c r="E9" s="6"/>
      <c r="F9" s="7" t="str">
        <f t="shared" si="1"/>
        <v>FERİT RODOS</v>
      </c>
      <c r="G9" s="55"/>
      <c r="H9" s="11">
        <v>5000</v>
      </c>
      <c r="I9" s="61">
        <f t="shared" si="2"/>
        <v>162.5</v>
      </c>
      <c r="J9" s="57"/>
    </row>
    <row r="10" spans="1:10" ht="18.75" x14ac:dyDescent="0.3">
      <c r="A10" s="7" t="s">
        <v>34</v>
      </c>
      <c r="B10" s="54">
        <v>44209</v>
      </c>
      <c r="C10" s="8"/>
      <c r="D10" s="9">
        <v>3875</v>
      </c>
      <c r="E10" s="6"/>
      <c r="F10" s="7" t="str">
        <f t="shared" si="1"/>
        <v>MUSTAFA KARATAŞ</v>
      </c>
      <c r="G10" s="10">
        <v>3500</v>
      </c>
      <c r="H10" s="11"/>
      <c r="I10" s="61">
        <f t="shared" si="2"/>
        <v>375</v>
      </c>
      <c r="J10" s="57"/>
    </row>
    <row r="11" spans="1:10" ht="18.75" x14ac:dyDescent="0.3">
      <c r="A11" s="7" t="s">
        <v>42</v>
      </c>
      <c r="B11" s="54">
        <v>44209</v>
      </c>
      <c r="C11" s="8"/>
      <c r="D11" s="9">
        <v>990</v>
      </c>
      <c r="E11" s="6"/>
      <c r="F11" s="7" t="str">
        <f t="shared" si="1"/>
        <v>İBRAHİM BAĞCI</v>
      </c>
      <c r="G11" s="10">
        <v>990</v>
      </c>
      <c r="H11" s="11"/>
      <c r="I11" s="61">
        <f t="shared" ref="I11:I14" si="3">D11-G11</f>
        <v>0</v>
      </c>
      <c r="J11" s="57"/>
    </row>
    <row r="12" spans="1:10" ht="18.75" x14ac:dyDescent="0.3">
      <c r="A12" s="7" t="s">
        <v>48</v>
      </c>
      <c r="B12" s="54">
        <v>44209</v>
      </c>
      <c r="C12" s="8"/>
      <c r="D12" s="9">
        <v>8762.5</v>
      </c>
      <c r="E12" s="6"/>
      <c r="F12" s="7" t="str">
        <f t="shared" si="1"/>
        <v>ALİ MUSTAFA ÖZDEMİR</v>
      </c>
      <c r="G12" s="10"/>
      <c r="H12" s="13"/>
      <c r="I12" s="61">
        <f t="shared" si="3"/>
        <v>8762.5</v>
      </c>
      <c r="J12" s="57" t="s">
        <v>33</v>
      </c>
    </row>
    <row r="13" spans="1:10" ht="18.75" x14ac:dyDescent="0.3">
      <c r="A13" s="7" t="s">
        <v>49</v>
      </c>
      <c r="B13" s="54">
        <v>44209</v>
      </c>
      <c r="C13" s="8"/>
      <c r="D13" s="9">
        <v>4300</v>
      </c>
      <c r="E13" s="6"/>
      <c r="F13" s="7" t="str">
        <f t="shared" si="1"/>
        <v>MEHMET KANAT</v>
      </c>
      <c r="G13" s="10"/>
      <c r="H13" s="13"/>
      <c r="I13" s="61">
        <f t="shared" si="3"/>
        <v>4300</v>
      </c>
      <c r="J13" s="57" t="s">
        <v>33</v>
      </c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1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1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27</v>
      </c>
      <c r="G16" s="10">
        <v>500</v>
      </c>
      <c r="H16" s="13"/>
      <c r="I16" s="61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1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1">
        <f t="shared" si="4"/>
        <v>0</v>
      </c>
      <c r="J18" s="57" t="s">
        <v>11</v>
      </c>
    </row>
    <row r="19" spans="1:10" ht="19.5" thickBot="1" x14ac:dyDescent="0.35">
      <c r="A19" s="84" t="s">
        <v>11</v>
      </c>
      <c r="B19" s="85"/>
      <c r="C19" s="86"/>
      <c r="D19" s="20">
        <f>SUM(D4:D15)</f>
        <v>32787.75</v>
      </c>
      <c r="E19" s="21"/>
      <c r="F19" s="62" t="s">
        <v>11</v>
      </c>
      <c r="G19" s="63">
        <f>SUM(G4:G18)</f>
        <v>11730</v>
      </c>
      <c r="H19" s="64">
        <f>SUM(H4:H18)</f>
        <v>5000</v>
      </c>
      <c r="I19" s="65">
        <f>SUM(I4:I18)</f>
        <v>16557.75</v>
      </c>
      <c r="J19" s="66">
        <f>SUM(G19:I19)</f>
        <v>33287.75</v>
      </c>
    </row>
    <row r="20" spans="1:10" ht="15.75" thickBot="1" x14ac:dyDescent="0.3"/>
    <row r="21" spans="1:10" ht="18.75" x14ac:dyDescent="0.25">
      <c r="A21" s="22"/>
      <c r="B21" s="23" t="s">
        <v>13</v>
      </c>
      <c r="C21" s="23" t="s">
        <v>12</v>
      </c>
      <c r="D21" s="23" t="s">
        <v>14</v>
      </c>
      <c r="F21" s="87" t="s">
        <v>15</v>
      </c>
      <c r="G21" s="88"/>
      <c r="H21" s="88"/>
      <c r="I21" s="89"/>
    </row>
    <row r="22" spans="1:10" ht="18.75" x14ac:dyDescent="0.25">
      <c r="A22" s="24" t="s">
        <v>16</v>
      </c>
      <c r="B22" s="4">
        <v>243149</v>
      </c>
      <c r="C22" s="4">
        <v>244898</v>
      </c>
      <c r="D22" s="25">
        <f>B22-C22</f>
        <v>-1749</v>
      </c>
      <c r="F22" s="26" t="s">
        <v>8</v>
      </c>
      <c r="G22" s="8" t="s">
        <v>17</v>
      </c>
      <c r="H22" s="8" t="s">
        <v>18</v>
      </c>
      <c r="I22" s="27" t="s">
        <v>11</v>
      </c>
    </row>
    <row r="23" spans="1:10" ht="18.75" x14ac:dyDescent="0.3">
      <c r="A23" s="24" t="s">
        <v>19</v>
      </c>
      <c r="B23" s="28">
        <f>G23</f>
        <v>1060</v>
      </c>
      <c r="C23" s="29"/>
      <c r="D23" s="30">
        <f>B23/D22</f>
        <v>-0.60606060606060608</v>
      </c>
      <c r="F23" s="31" t="s">
        <v>20</v>
      </c>
      <c r="G23" s="32">
        <v>1060</v>
      </c>
      <c r="H23" s="32"/>
      <c r="I23" s="14"/>
    </row>
    <row r="24" spans="1:10" ht="19.5" thickBot="1" x14ac:dyDescent="0.3">
      <c r="A24" s="33" t="s">
        <v>21</v>
      </c>
      <c r="B24" s="34">
        <f>G30</f>
        <v>1639</v>
      </c>
      <c r="C24" s="35">
        <f>D19</f>
        <v>32787.75</v>
      </c>
      <c r="D24" s="36">
        <f>B24/C24</f>
        <v>4.9988181561711309E-2</v>
      </c>
      <c r="F24" s="37" t="s">
        <v>22</v>
      </c>
      <c r="G24" s="10">
        <v>189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23</v>
      </c>
      <c r="G25" s="10">
        <v>230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25</v>
      </c>
      <c r="G26" s="45">
        <v>50</v>
      </c>
      <c r="H26" s="10"/>
      <c r="I26" s="14"/>
    </row>
    <row r="27" spans="1:10" ht="18.75" x14ac:dyDescent="0.3">
      <c r="A27" s="76" t="s">
        <v>35</v>
      </c>
      <c r="B27" s="77"/>
      <c r="F27" s="37" t="s">
        <v>24</v>
      </c>
      <c r="G27" s="10">
        <v>96</v>
      </c>
      <c r="H27" s="10"/>
      <c r="I27" s="14"/>
    </row>
    <row r="28" spans="1:10" ht="18.75" x14ac:dyDescent="0.3">
      <c r="A28" s="71" t="s">
        <v>47</v>
      </c>
      <c r="B28" s="72">
        <v>2200</v>
      </c>
      <c r="F28" s="37" t="s">
        <v>36</v>
      </c>
      <c r="G28" s="10">
        <v>14</v>
      </c>
      <c r="H28" s="10"/>
      <c r="I28" s="43"/>
    </row>
    <row r="29" spans="1:10" ht="19.5" thickBot="1" x14ac:dyDescent="0.35">
      <c r="A29" s="71"/>
      <c r="B29" s="72">
        <v>0</v>
      </c>
      <c r="F29" s="44"/>
      <c r="G29" s="45"/>
      <c r="H29" s="45"/>
      <c r="I29" s="43"/>
    </row>
    <row r="30" spans="1:10" ht="19.5" thickBot="1" x14ac:dyDescent="0.35">
      <c r="A30" s="73" t="s">
        <v>11</v>
      </c>
      <c r="B30" s="74">
        <v>2200</v>
      </c>
      <c r="C30" s="42"/>
      <c r="D30" s="42"/>
      <c r="F30" s="46" t="s">
        <v>11</v>
      </c>
      <c r="G30" s="47">
        <f>SUM(G23:G29)</f>
        <v>1639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69"/>
      <c r="C31" s="48"/>
    </row>
    <row r="32" spans="1:10" ht="18.75" x14ac:dyDescent="0.3">
      <c r="A32" s="56" t="s">
        <v>37</v>
      </c>
      <c r="B32" s="75">
        <f>B30+G35</f>
        <v>12291</v>
      </c>
      <c r="C32" s="48"/>
      <c r="F32" s="10"/>
      <c r="G32" s="50"/>
    </row>
    <row r="33" spans="1:10" ht="18.75" x14ac:dyDescent="0.3">
      <c r="B33" s="68"/>
      <c r="F33" s="51" t="s">
        <v>31</v>
      </c>
      <c r="G33" s="50">
        <f>G30</f>
        <v>1639</v>
      </c>
    </row>
    <row r="34" spans="1:10" ht="18.75" x14ac:dyDescent="0.3">
      <c r="A34" s="90" t="s">
        <v>52</v>
      </c>
      <c r="B34" s="68"/>
      <c r="F34" s="51"/>
      <c r="G34" s="50"/>
      <c r="J34" s="90" t="s">
        <v>53</v>
      </c>
    </row>
    <row r="35" spans="1:10" ht="18.75" x14ac:dyDescent="0.3">
      <c r="A35" s="90" t="s">
        <v>50</v>
      </c>
      <c r="B35" s="68"/>
      <c r="F35" s="51" t="s">
        <v>30</v>
      </c>
      <c r="G35" s="50">
        <f>(G19-G30)</f>
        <v>10091</v>
      </c>
      <c r="J35" s="90" t="s">
        <v>51</v>
      </c>
    </row>
    <row r="36" spans="1:10" ht="18.75" x14ac:dyDescent="0.3">
      <c r="B36" s="68"/>
    </row>
    <row r="37" spans="1:10" ht="18.75" x14ac:dyDescent="0.3">
      <c r="B37" s="68"/>
    </row>
    <row r="38" spans="1:10" ht="18.75" x14ac:dyDescent="0.3">
      <c r="B38" s="70"/>
    </row>
    <row r="39" spans="1:10" ht="18.75" x14ac:dyDescent="0.3">
      <c r="B39" s="70"/>
    </row>
    <row r="40" spans="1:10" ht="18.75" x14ac:dyDescent="0.3">
      <c r="B40" s="70"/>
    </row>
    <row r="41" spans="1:10" ht="18.75" x14ac:dyDescent="0.3">
      <c r="B41" s="70"/>
    </row>
    <row r="42" spans="1:10" ht="18.75" x14ac:dyDescent="0.3">
      <c r="B42" s="70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2021-01-18T06:48:36Z</cp:lastPrinted>
  <dcterms:created xsi:type="dcterms:W3CDTF">2015-06-05T18:17:20Z</dcterms:created>
  <dcterms:modified xsi:type="dcterms:W3CDTF">2021-01-18T06:50:51Z</dcterms:modified>
</cp:coreProperties>
</file>